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25518503-3F66-45E4-8CEE-5C7633ABB672}" xr6:coauthVersionLast="47" xr6:coauthVersionMax="47" xr10:uidLastSave="{00000000-0000-0000-0000-000000000000}"/>
  <bookViews>
    <workbookView xWindow="-120" yWindow="-120" windowWidth="29040" windowHeight="15840" tabRatio="756" activeTab="1" xr2:uid="{00000000-000D-0000-FFFF-FFFF00000000}"/>
  </bookViews>
  <sheets>
    <sheet name="NASLOVNICA" sheetId="25" r:id="rId1"/>
    <sheet name="GO RADOVI" sheetId="2" r:id="rId2"/>
  </sheets>
  <definedNames>
    <definedName name="_xlnm.Print_Area" localSheetId="1">'GO RADOVI'!$A$1:$F$115</definedName>
  </definedNames>
  <calcPr calcId="18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5" i="2" l="1"/>
  <c r="F92" i="2"/>
  <c r="F89" i="2"/>
  <c r="F88" i="2"/>
  <c r="F84" i="2"/>
  <c r="F45" i="2" l="1"/>
  <c r="F47" i="2" s="1"/>
  <c r="C27" i="25" l="1"/>
  <c r="C26" i="25"/>
  <c r="C25" i="25"/>
  <c r="C24" i="25"/>
  <c r="C23" i="25"/>
  <c r="C22" i="25"/>
  <c r="F52" i="2"/>
  <c r="B103" i="2" l="1"/>
  <c r="B102" i="2"/>
  <c r="B101" i="2"/>
  <c r="B100" i="2"/>
  <c r="B99" i="2"/>
  <c r="B98" i="2"/>
  <c r="F69" i="2"/>
  <c r="F70" i="2"/>
  <c r="F71" i="2"/>
  <c r="F72" i="2"/>
  <c r="F65" i="2"/>
  <c r="F66" i="2"/>
  <c r="F67" i="2"/>
  <c r="F68" i="2"/>
  <c r="F64" i="2"/>
  <c r="F81" i="2"/>
  <c r="F78" i="2"/>
  <c r="F58" i="2"/>
  <c r="F55" i="2"/>
  <c r="F95" i="2" l="1"/>
  <c r="F103" i="2" s="1"/>
  <c r="F59" i="2"/>
  <c r="F101" i="2" s="1"/>
  <c r="F73" i="2"/>
  <c r="F46" i="2"/>
  <c r="F38" i="2"/>
  <c r="F32" i="2"/>
  <c r="F23" i="2"/>
  <c r="F17" i="2" l="1"/>
  <c r="F98" i="2" l="1"/>
  <c r="F22" i="25"/>
  <c r="F29" i="2"/>
  <c r="F25" i="25" s="1"/>
  <c r="F26" i="2"/>
  <c r="F40" i="2" l="1"/>
  <c r="F27" i="25"/>
  <c r="F100" i="2" l="1"/>
  <c r="F24" i="25" s="1"/>
  <c r="F102" i="2"/>
  <c r="F26" i="25" s="1"/>
  <c r="F99" i="2"/>
  <c r="F23" i="25" l="1"/>
  <c r="F28" i="25" s="1"/>
  <c r="F29" i="25" s="1"/>
  <c r="F30" i="25" s="1"/>
  <c r="F104" i="2"/>
  <c r="F105" i="2" l="1"/>
  <c r="F106" i="2" s="1"/>
</calcChain>
</file>

<file path=xl/sharedStrings.xml><?xml version="1.0" encoding="utf-8"?>
<sst xmlns="http://schemas.openxmlformats.org/spreadsheetml/2006/main" count="165" uniqueCount="126">
  <si>
    <t>opis stavke</t>
  </si>
  <si>
    <t>jedinica mjere</t>
  </si>
  <si>
    <t>količina</t>
  </si>
  <si>
    <t>jedinična cijena</t>
  </si>
  <si>
    <t>1.1.</t>
  </si>
  <si>
    <t>NAPOMENA:</t>
  </si>
  <si>
    <t>cijena</t>
  </si>
  <si>
    <t>m2</t>
  </si>
  <si>
    <t>m3</t>
  </si>
  <si>
    <t>UKUPNO ZEMLJANI RADOVI</t>
  </si>
  <si>
    <t>2.</t>
  </si>
  <si>
    <t>ZEMLJANI RADOVI</t>
  </si>
  <si>
    <t>1.</t>
  </si>
  <si>
    <t>2.1.</t>
  </si>
  <si>
    <t>2.2.</t>
  </si>
  <si>
    <t>2.3.</t>
  </si>
  <si>
    <t>3.</t>
  </si>
  <si>
    <t>3.1.</t>
  </si>
  <si>
    <t>4.</t>
  </si>
  <si>
    <t>4.1.</t>
  </si>
  <si>
    <t>5.</t>
  </si>
  <si>
    <t>6.</t>
  </si>
  <si>
    <t>kom</t>
  </si>
  <si>
    <t>m'</t>
  </si>
  <si>
    <t>UKUPNO</t>
  </si>
  <si>
    <t>+25% PDV</t>
  </si>
  <si>
    <t>SVEUKUPNO</t>
  </si>
  <si>
    <t>rb</t>
  </si>
  <si>
    <t>2.5.</t>
  </si>
  <si>
    <t>2.6.</t>
  </si>
  <si>
    <t>2.7.</t>
  </si>
  <si>
    <t>Projektant</t>
  </si>
  <si>
    <t>Dejan Mikulić, mag.ing.aedif.</t>
  </si>
  <si>
    <t>Razina razrade:</t>
  </si>
  <si>
    <t>Investitor:</t>
  </si>
  <si>
    <t>Lokacija:</t>
  </si>
  <si>
    <t>Građevina:</t>
  </si>
  <si>
    <t>GLAVNI PROJEKT</t>
  </si>
  <si>
    <t>TROŠKOVNIK</t>
  </si>
  <si>
    <t>REKAPITULACIJA RADOVA</t>
  </si>
  <si>
    <t>kn</t>
  </si>
  <si>
    <t>UKUPNO:</t>
  </si>
  <si>
    <t>PDV (25%):</t>
  </si>
  <si>
    <t>SVEUKUPNO:</t>
  </si>
  <si>
    <t>C) U zoni zahvata gdje je projektom naznačeno postojanje instalacija izvođač radova je obvezan u prisustvu nadzornog inženjera, a po potrebi i predstavnika vlasnika instalacija,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t>
  </si>
  <si>
    <t>E) Izvođač radova je dužan pri sastavljanju ponude obići buduće gradilište te za jedinične mjere  ponuditi cijene koje obuhvaćaju potpun i konačan opis rada.</t>
  </si>
  <si>
    <t>PRIPREMNI RADOVI</t>
  </si>
  <si>
    <t>Iskolčenje objekta i Izrada elaborata iskolčenja</t>
  </si>
  <si>
    <t>Izrada geodetske snimke izvedenog stanja</t>
  </si>
  <si>
    <t>Geodetski radovi</t>
  </si>
  <si>
    <t>Iskop humusa</t>
  </si>
  <si>
    <t>Iskop u materijalu "C" kategorije</t>
  </si>
  <si>
    <t>Uređenje slabonosivog temeljnog tla i posteljice geotekstilom</t>
  </si>
  <si>
    <t>Izrada posteljice od zemljanih materijala</t>
  </si>
  <si>
    <t>3.)</t>
  </si>
  <si>
    <t>ODVODNJA</t>
  </si>
  <si>
    <t>Rubnjaci</t>
  </si>
  <si>
    <t>UKUPNO ODVODNJA</t>
  </si>
  <si>
    <t>UKUPNO PRIPREMNI RADOVI</t>
  </si>
  <si>
    <t>4.)</t>
  </si>
  <si>
    <t>KOLNIČKA KONSTRUKCIJA</t>
  </si>
  <si>
    <t>Nosivi slojevi od zrnatog kamenog materijala</t>
  </si>
  <si>
    <t>4.2.</t>
  </si>
  <si>
    <t>4.3.</t>
  </si>
  <si>
    <t>UKUPNO KOLNIČKA KONSTRUKCIJA</t>
  </si>
  <si>
    <t>5.)</t>
  </si>
  <si>
    <t>OSTALI TRADOVI</t>
  </si>
  <si>
    <t>5.1.</t>
  </si>
  <si>
    <t>Zaštitna ograda</t>
  </si>
  <si>
    <t>Betonski temelj za košarkaški koš</t>
  </si>
  <si>
    <t>6.)</t>
  </si>
  <si>
    <t>6.1.</t>
  </si>
  <si>
    <t>6.2.</t>
  </si>
  <si>
    <t>UKUPNO OSTALI RADOVI</t>
  </si>
  <si>
    <t>OZNAKE NA IGRALIŠTU</t>
  </si>
  <si>
    <t>Oznake na igralištu</t>
  </si>
  <si>
    <t>puna crta; š=5 cm; bijela</t>
  </si>
  <si>
    <t>puna crta; š=5 cm; žuta</t>
  </si>
  <si>
    <t>puna crta; š=5 cm; crvena</t>
  </si>
  <si>
    <t>puna crta; š=8 cm; bijela</t>
  </si>
  <si>
    <t>puna crta; š=10 cm; žuta</t>
  </si>
  <si>
    <t>isprekidana crta 15+15 cm; š=5cm; bijela</t>
  </si>
  <si>
    <t>isprekidana crta 15+15 cm; š=5cm; crvena</t>
  </si>
  <si>
    <t>isprekidana crta 25+25 cm; š=5cm; žuta</t>
  </si>
  <si>
    <t>REKAPITULACIJA</t>
  </si>
  <si>
    <t>UKUPNO OZNAKE NA IGRALIŠTU</t>
  </si>
  <si>
    <t>Izrada bankina od zrnatog kamenog materijala 0/30mm. Debljina sloja zrnatog kamenog materijala bankine u zbijenom stanju iznosi 15cm, a širina 1,50 m. Rad obuhvaća dobavu zrnatog kamenog materijala, razastiranje, planiranje i zbijanje. Razastiranje i planiranje obavlja se strojno grejderom uz potreban ručni rad. Zbijanje se obavlja glatkim valjcima ili valjcima s kotačima na pneumaticima uz potrebno kvašenje vodom. Obračun radova: Po kubnom metru stvarno ugrađenog materijala u zbijenom stanju.</t>
  </si>
  <si>
    <t>Bojanje oznaka športskih terena na igralištu. Pod oznakama na igralištu podrazumijevaju se crte koje služe za detaljno utvrđivanje načina upotrebe označene površine igrališta. Oznake se iscrtavaju prema grafičkom prilogu iz projekta SITUACIJA ISCRTAVANJA IGRALIŠTA. Obračun se vrši po m' gotove oznake, a u njega ulazi sav potreban materijal i rad do potpunog dovršenja oznake.</t>
  </si>
  <si>
    <t>Izrada betonskog temelja oblika krnje piramide dimenzija donje baze 100.0 x 100.0cm, gornje baze 50.0 x 50.0cm i dubine 1.0 m betonom klase C 30/37 s ugradnjom tipske čelične čahure kvadratnog presjeka 15.0 x 15.0cm. Radovi na izradi betonskog temelja uključuju iskop za temelje, izradu  podložnog sloja betona, izradu oplate, armiranje i betoniranje, te antikorozivnu zaštitu do potpunog dovršetka temelja. Obračun radova: Po komadu izvedenog betonskog temelja.</t>
  </si>
  <si>
    <t>Grubo i fino strojno planiranje, te zbijanje glatkim valjcima ili valjcima s kotačima na pneumaticima. Zbijanje posteljice u zemljanim materijalima treba izvršiti tako, da se postigne stupanj zbijenosti u odnosu na standardni Proctor-ov postupak Sz≥100%, odnosno modul stišljivosti Ms≥30MN/m². Izvesti poprečni pad posteljice na dvije vode u nagibu od 1,00%. Obračun radova: Po kvadratnom metru stvarno izvedene posteljice.</t>
  </si>
  <si>
    <t>B) U svim stavkama koje uključuju odvoz viška  materijala na odlagalište, jedinične cijene moraju uključivati sve troškove deponiranja, uključujući utovar, istovar, razastiranje i planiranje. Izvođač radova je dužan u potpunosti osigurati prijevoz na samom gradilištu i na javnim prometnim  površinama. Jediničnom je cijenom obuhvaćen i pronalazak odlagališta (uz odobrenje nadzornog inženjera), projekt uređenja odlagališta sa svim potrebnim suglasnostima kao i samo uređenje odlagališta.</t>
  </si>
  <si>
    <t>A) Obračun se vrši prema dimenzijama iz projekta. Iskazane količine u troškovniku proizlaze iz dimenzija prikazanih u nacrtima i prilozima. Radi postizanja učinkovite odvodnje oborinskih voda, strogo voditi računa o projektiranim padovima posteljice i završnih slojeva.</t>
  </si>
  <si>
    <t>D) Izvođač radova je dužan održavati gradilište za vrijeme izvođenja radova (održavanje zelenila, vertikalne i horizontalne signalizacije, turističke signalizacije, privremene regulacije i svega ostalog što je u funkciji sigurnog odvijanja prometa).</t>
  </si>
  <si>
    <t>Rad obuhvaća površinski iskop humusa u debljini sloja od 20cm, te prijevoz viška materijala na stalno ili privremeno odlagalište koje osigurava i održava izvođač radova. Tijekom iskopa humusa treba voditi računa o tome da bude omogućena poprečna i uzdužna odovodnja. Površine na kojima je nakon iskopa humusa predviđena izrada nasipa, potrebno je odmah urediti. U završnoj fazi radova otkopanim materijalom vrši se humuziranje zelenih površina. Humus se iskopava strojno, buldozerima, bagerima ili univerzalnim strojevima. Obračun radova: Po kubičnom metru stvarno iskopanog humusa, mjereno u sraslom stanju.</t>
  </si>
  <si>
    <t>Nosivi sloj (AC base)</t>
  </si>
  <si>
    <t>Habajući sloj (AC surf)</t>
  </si>
  <si>
    <t>Izrada zaštitne ograde od žičanog pletiva visine 4.0m, sa čeličnim stupovima promjera 2'' (50.8mm) na razmaku od 2.0m ugrađenim u betonske temelje samce dimenzija 35.0 x 35.0cm x 70.0cm od betona klase C 25/30. Stupove premazati antikorozivnom zaštitom i obojati u zelenu boju. Žičana ograda treba biti plastificirana po mogućnosti zelene boje. Obračun radova: Po dužnom metru izvedene zaštitne ograde.</t>
  </si>
  <si>
    <t>Čelična konstrukcija koša</t>
  </si>
  <si>
    <t>Izrada, dobava i montaža čelične konstrukcije koša. Konstrukciju premazati antikorozivnom zaštitom i obojati zelenom bojom. Stavka obuhvaća sav rad do pune gotovosti. Obračun po komadu</t>
  </si>
  <si>
    <t>Oprema koša</t>
  </si>
  <si>
    <t>Stavka obuhvaća dobavu i montažu opreme neophodne za funkcionalnost košarkaškog igrališta.</t>
  </si>
  <si>
    <t xml:space="preserve"> - tabla 180x105 cm vanjska, plastificirana</t>
  </si>
  <si>
    <t xml:space="preserve"> - obruč dvostruko ojačan s mrežicom 5 mm</t>
  </si>
  <si>
    <t>6.4.</t>
  </si>
  <si>
    <t>6.5.</t>
  </si>
  <si>
    <t>Rukometni gol</t>
  </si>
  <si>
    <t>par</t>
  </si>
  <si>
    <t xml:space="preserve">Iskolčenje sportskih terena čime su obuhvaćena sva mjerenja kojima se podaci iz projekta prenose na teren, osiguranje karakterističnih točaka, obnavljanje i  održavanje iskolčenih oznaka za vrijeme građenja. </t>
  </si>
  <si>
    <t>Strojni iskop zemlje "C" kategorije za posteljicu športskog terena, a u skladu s kotama i detaljima danim projektom. Dio zemlje dobre kvalitete, a potreban za izradu bankina oko igrališta deponirati na prikladno mjesto gdje neće smetati normalnom odvijanju radova. Preostalu zemlju je potrebno odvesti na odlagalište udaljenosti do 10km. Obračun radova: Po kubičnom metru iskopanog materijala mjereno u sraslom stanju.</t>
  </si>
  <si>
    <t>Nabava, dobava i ugradnja rubnjaka od  predgotovljenih betonskih elemenata dimenzija 8x20x100 cm, klase C 35/45 u podložni sloj betona klase C 16/20. Postavljanje rubnjaka prema detaljima iz projekta. Stavka obuhvaća izradu podloge, nabavu i dopremu predgotovljenih elemenata i betona, privremeno skladištenje, prijevoz i prijenos, pripremu podloge, rad na ugradnji s obradom spojnica i njegu, te sav potreban rad, opremu i materijal. Obračun radova: Rad se mjeri u metrima (m') postavljenih rubnjaka prema detaljima iz projekta, uključivo s izvedbom podloge.</t>
  </si>
  <si>
    <t>Izrada donjeg nosivog sloja od mehanički zbijene drobljene kamene mješavine 0/63 mm na mjestu nove konstrukcije sportskog igrališta u debljini min. 40 cm. Stavkom je obuhvaćena nabava, doprema i ugradnja (strojno razastiranje, planiranje i zbijanje do traženog modula stišljivosti ili stupnja zbijenosti) na uređenu i preuzetu podlogu. Zahtjevi kvalitete za: parkirališta (Sz=100%, Ms=80MN/m²). Obračun radova: Rad se mjeri i obračunava u kubičnim metrima ugrađenog materijala u zbijenom stanju.</t>
  </si>
  <si>
    <t>Strojna izrada asfaltnog nosivog sloja AC 22 base 50/70 AG6 M2-E debljine 6 cm na sportskom igralištu,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te utovar, prijevoz, i strojna ugradnja (razastiranje i zbijanje). Izvedba, kontrola kakvoće i obračun za srednje i teško prometno opterećenje. U cijenu izvedbe habajućeg sloja uključeno je čišćenje podloge te nabava, prijevoz i prskanje bitumenskom emulzijom prije izvedbe samog sloja u količini od 0.30 kg/m². Obračun radova po kvadratnom metru ugrađenog nosivog sloja.</t>
  </si>
  <si>
    <t>Strojna izrada asfaltnog habajućeg sloja AC 8 surf 50/70 AG1 M4-E debljine 3 cm,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te utovar, prijevoz, i strojna ugradba (razastiranje i zbijanje). Izvedba, kontrola kakvoće i obračun za srednje i teško prometno opterećenje. U cijenu izvedbe habajućeg sloja uključeno je čišćenje podloge te nabava, prijevoz i prskanje bitumenskom emulzijom prije izvedbe samog sloja u količini od 0.30 kg/m². Obračun radova po kvadratnom metru urađenog habajućeg sloja.</t>
  </si>
  <si>
    <t>Dobava i montaža rukometnog gola. Stavka obuhvaća sav rad do pune gotovosti. Obračun po paru golova.</t>
  </si>
  <si>
    <t>Izrada bankina od zemljanog materijala. Obračun radova: Po kubnom metru stvarno ugrađenog materijala u zbijenom stanju.</t>
  </si>
  <si>
    <t>Izrada bankina od zrnatog materijala</t>
  </si>
  <si>
    <t>Izrada bankina od zemljanog materijala.</t>
  </si>
  <si>
    <t>6.3.</t>
  </si>
  <si>
    <t>Planiranje i poravnavanje eventualnih neravnina na temeljnom tlu i nabava, dobava i polaganje geotekstila.Preklopi nisu u cijeni. Geotekstil tip 300g/m². Rad obuhvaća polaganje geotekstila na pripremljeno temeljno tlo s  preklapanjem i šivanjem. Preklapanje treba izvesti u smjeru nasipanja materijala. Obračun radova: Po kvadratnom metru ugrađenog geotekstila.</t>
  </si>
  <si>
    <t>OPĆINA ŠODOLOVCI</t>
  </si>
  <si>
    <t>IVE ANDRIĆA 3, ŠODOLOVCI</t>
  </si>
  <si>
    <t>OIB: 62765405304</t>
  </si>
  <si>
    <t xml:space="preserve">IZGRADNJA SPORTSKOG IGRALIŠTA </t>
  </si>
  <si>
    <t>KOPRIVNA</t>
  </si>
  <si>
    <t>k.č.br. 168/1, k.o. KOPRIVNA</t>
  </si>
  <si>
    <t>studeni, 2021.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</si>
</sst>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2"/>
      <color theme="1"/>
      <name val="Calibri"/>
      <family val="2"/>
      <charset val="238"/>
      <scheme val="minor"/>
    </font>
    <font>
      <b/>
      <sz val="16"/>
      <color theme="1"/>
      <name val="Calibri"/>
      <family val="2"/>
      <charset val="238"/>
      <scheme val="minor"/>
    </font>
    <font>
      <i/>
      <sz val="11"/>
      <name val="Open Sans"/>
      <family val="2"/>
    </font>
    <font>
      <sz val="11"/>
      <color theme="1"/>
      <name val="Open Sans"/>
      <family val="2"/>
    </font>
    <font>
      <b/>
      <sz val="10"/>
      <name val="Open Sans"/>
      <family val="2"/>
    </font>
    <font>
      <sz val="11"/>
      <name val="Open Sans"/>
      <family val="2"/>
    </font>
    <font>
      <sz val="11"/>
      <color rgb="FFFF0000"/>
      <name val="Open Sans"/>
      <family val="2"/>
    </font>
    <font>
      <b/>
      <sz val="11"/>
      <color theme="1"/>
      <name val="Open Sans"/>
      <family val="2"/>
    </font>
    <font>
      <b/>
      <sz val="11"/>
      <name val="Open Sans"/>
      <family val="2"/>
    </font>
    <font>
      <b/>
      <sz val="10"/>
      <color theme="1"/>
      <name val="Open Sans"/>
      <family val="2"/>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right style="medium">
        <color indexed="64"/>
      </right>
      <top style="thin">
        <color indexed="64"/>
      </top>
      <bottom style="thin">
        <color indexed="64"/>
      </bottom>
      <diagonal/>
    </border>
    <border>
      <left/>
      <right/>
      <top style="thin">
        <color auto="1"/>
      </top>
      <bottom style="medium">
        <color indexed="64"/>
      </bottom>
      <diagonal/>
    </border>
    <border>
      <left/>
      <right/>
      <top style="thin">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7">
    <xf numFmtId="0" fontId="0" fillId="0" borderId="0" xfId="0"/>
    <xf numFmtId="0" fontId="0" fillId="0" borderId="0" xfId="0" applyAlignment="1">
      <alignment wrapText="1"/>
    </xf>
    <xf numFmtId="4" fontId="0" fillId="0" borderId="0" xfId="0" applyNumberFormat="1"/>
    <xf numFmtId="4" fontId="0" fillId="0" borderId="0" xfId="0" applyNumberFormat="1" applyAlignment="1">
      <alignment wrapText="1"/>
    </xf>
    <xf numFmtId="4" fontId="0" fillId="0" borderId="2" xfId="0" applyNumberFormat="1" applyBorder="1"/>
    <xf numFmtId="4" fontId="0" fillId="0" borderId="0" xfId="0" applyNumberFormat="1" applyBorder="1"/>
    <xf numFmtId="0" fontId="0" fillId="0" borderId="0" xfId="0" applyBorder="1"/>
    <xf numFmtId="4" fontId="0" fillId="0" borderId="0" xfId="0" applyNumberFormat="1" applyAlignment="1">
      <alignment horizontal="center" vertical="center"/>
    </xf>
    <xf numFmtId="4" fontId="4" fillId="0" borderId="0" xfId="0" applyNumberFormat="1" applyFont="1" applyAlignment="1">
      <alignment horizontal="center" vertical="center"/>
    </xf>
    <xf numFmtId="0" fontId="0" fillId="0" borderId="8" xfId="0" applyBorder="1"/>
    <xf numFmtId="0" fontId="6" fillId="0" borderId="0" xfId="0" applyFont="1" applyBorder="1" applyAlignment="1">
      <alignment wrapText="1"/>
    </xf>
    <xf numFmtId="0" fontId="0" fillId="0" borderId="9" xfId="0" applyBorder="1"/>
    <xf numFmtId="0" fontId="0" fillId="0" borderId="7" xfId="0" applyBorder="1" applyAlignment="1">
      <alignment horizontal="right"/>
    </xf>
    <xf numFmtId="4" fontId="0" fillId="0" borderId="11" xfId="0" applyNumberFormat="1" applyBorder="1"/>
    <xf numFmtId="0" fontId="0" fillId="0" borderId="6" xfId="0" applyBorder="1"/>
    <xf numFmtId="0" fontId="0" fillId="0" borderId="12" xfId="0" applyBorder="1"/>
    <xf numFmtId="4" fontId="0" fillId="0" borderId="13" xfId="0" applyNumberFormat="1" applyBorder="1"/>
    <xf numFmtId="0" fontId="4" fillId="0" borderId="5" xfId="0" applyFont="1" applyBorder="1" applyAlignment="1">
      <alignment horizontal="right"/>
    </xf>
    <xf numFmtId="4" fontId="4" fillId="0" borderId="10" xfId="0" applyNumberFormat="1" applyFont="1" applyBorder="1"/>
    <xf numFmtId="0" fontId="4" fillId="0" borderId="5" xfId="0" applyFont="1" applyBorder="1"/>
    <xf numFmtId="4" fontId="0" fillId="0" borderId="14" xfId="0" applyNumberFormat="1" applyBorder="1"/>
    <xf numFmtId="2" fontId="0" fillId="0" borderId="0" xfId="0" applyNumberFormat="1" applyAlignment="1"/>
    <xf numFmtId="2" fontId="0" fillId="0" borderId="0" xfId="0" applyNumberFormat="1" applyAlignment="1">
      <alignment horizontal="lef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2" fillId="0" borderId="0" xfId="0" applyFont="1" applyAlignment="1">
      <alignment horizontal="left"/>
    </xf>
    <xf numFmtId="0" fontId="2" fillId="0" borderId="0" xfId="0" applyFont="1"/>
    <xf numFmtId="0" fontId="0" fillId="0" borderId="14" xfId="0" applyBorder="1"/>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7" fillId="2" borderId="1" xfId="1"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0" fontId="8" fillId="0" borderId="0" xfId="0" applyFont="1"/>
    <xf numFmtId="4" fontId="8" fillId="0" borderId="0" xfId="0" applyNumberFormat="1" applyFont="1"/>
    <xf numFmtId="0" fontId="8" fillId="0" borderId="0" xfId="0" applyFont="1" applyAlignment="1">
      <alignment vertical="center"/>
    </xf>
    <xf numFmtId="0" fontId="8" fillId="0" borderId="0" xfId="0" applyFont="1" applyAlignment="1">
      <alignment wrapText="1"/>
    </xf>
    <xf numFmtId="0" fontId="8" fillId="0" borderId="0" xfId="0" applyFont="1" applyAlignment="1">
      <alignment horizontal="center" wrapText="1"/>
    </xf>
    <xf numFmtId="4" fontId="8" fillId="0" borderId="0" xfId="0" applyNumberFormat="1" applyFont="1" applyAlignment="1">
      <alignment wrapText="1"/>
    </xf>
    <xf numFmtId="0" fontId="8" fillId="0" borderId="0" xfId="0" applyFont="1" applyAlignment="1">
      <alignment vertical="top" wrapText="1"/>
    </xf>
    <xf numFmtId="0" fontId="9" fillId="3" borderId="2" xfId="0" applyFont="1" applyFill="1" applyBorder="1" applyAlignment="1">
      <alignment horizontal="left" vertical="top"/>
    </xf>
    <xf numFmtId="0" fontId="9" fillId="3" borderId="2" xfId="0" applyFont="1" applyFill="1" applyBorder="1" applyAlignment="1">
      <alignment horizontal="center"/>
    </xf>
    <xf numFmtId="4" fontId="9" fillId="3" borderId="2" xfId="0" applyNumberFormat="1" applyFont="1" applyFill="1" applyBorder="1" applyAlignment="1">
      <alignment horizontal="right" wrapText="1"/>
    </xf>
    <xf numFmtId="4" fontId="9" fillId="3" borderId="4" xfId="0" applyNumberFormat="1" applyFont="1" applyFill="1" applyBorder="1" applyAlignment="1">
      <alignment horizontal="right" wrapText="1"/>
    </xf>
    <xf numFmtId="0" fontId="10" fillId="0" borderId="0" xfId="0" applyFont="1" applyAlignment="1">
      <alignment wrapText="1"/>
    </xf>
    <xf numFmtId="0" fontId="10" fillId="0" borderId="0" xfId="0" applyFont="1" applyAlignment="1">
      <alignment horizontal="center" wrapText="1"/>
    </xf>
    <xf numFmtId="4" fontId="10" fillId="0" borderId="0" xfId="0" applyNumberFormat="1" applyFont="1" applyAlignment="1">
      <alignment wrapText="1"/>
    </xf>
    <xf numFmtId="4" fontId="10" fillId="0" borderId="0" xfId="0" applyNumberFormat="1" applyFont="1"/>
    <xf numFmtId="4" fontId="11" fillId="0" borderId="0" xfId="0" applyNumberFormat="1" applyFont="1"/>
    <xf numFmtId="0" fontId="12" fillId="0" borderId="0" xfId="0" applyFont="1" applyAlignment="1">
      <alignment vertical="center"/>
    </xf>
    <xf numFmtId="0" fontId="13" fillId="0" borderId="0" xfId="0" applyFont="1" applyAlignment="1">
      <alignment wrapText="1"/>
    </xf>
    <xf numFmtId="0" fontId="13" fillId="0" borderId="0" xfId="0" applyFont="1" applyAlignment="1"/>
    <xf numFmtId="0" fontId="10" fillId="0" borderId="0" xfId="0" applyFont="1" applyAlignment="1">
      <alignment vertical="top" wrapText="1"/>
    </xf>
    <xf numFmtId="0" fontId="12" fillId="0" borderId="0" xfId="0" applyFont="1" applyAlignment="1"/>
    <xf numFmtId="0" fontId="12" fillId="0" borderId="0" xfId="0" applyFont="1" applyAlignment="1">
      <alignment vertical="top"/>
    </xf>
    <xf numFmtId="0" fontId="12" fillId="0" borderId="0" xfId="0" applyFont="1" applyAlignment="1">
      <alignment wrapText="1"/>
    </xf>
    <xf numFmtId="4" fontId="8" fillId="0" borderId="0" xfId="0" applyNumberFormat="1" applyFont="1" applyBorder="1"/>
    <xf numFmtId="0" fontId="10" fillId="0" borderId="0" xfId="0" applyFont="1" applyAlignment="1">
      <alignment horizontal="left" vertical="top" wrapText="1"/>
    </xf>
    <xf numFmtId="0" fontId="12" fillId="0" borderId="0" xfId="0" applyFont="1" applyAlignment="1">
      <alignment horizontal="center" wrapText="1"/>
    </xf>
    <xf numFmtId="4" fontId="12" fillId="0" borderId="0" xfId="0" applyNumberFormat="1" applyFont="1" applyAlignment="1">
      <alignment wrapText="1"/>
    </xf>
    <xf numFmtId="4" fontId="12" fillId="0" borderId="0" xfId="0" applyNumberFormat="1" applyFont="1"/>
    <xf numFmtId="0" fontId="12" fillId="0" borderId="0" xfId="0" applyFont="1" applyAlignment="1">
      <alignment vertical="top" wrapText="1"/>
    </xf>
    <xf numFmtId="0" fontId="12" fillId="0" borderId="0" xfId="0" quotePrefix="1" applyFont="1" applyAlignment="1">
      <alignment wrapText="1"/>
    </xf>
    <xf numFmtId="4" fontId="14" fillId="0" borderId="0" xfId="0" applyNumberFormat="1" applyFont="1"/>
    <xf numFmtId="4" fontId="8" fillId="0" borderId="0" xfId="0" applyNumberFormat="1" applyFont="1" applyAlignment="1">
      <alignment horizontal="center" vertical="center"/>
    </xf>
    <xf numFmtId="4" fontId="12" fillId="0" borderId="0" xfId="0" applyNumberFormat="1" applyFont="1" applyAlignment="1">
      <alignment horizontal="center" vertical="center"/>
    </xf>
    <xf numFmtId="0" fontId="7" fillId="2" borderId="1" xfId="0" applyFont="1" applyFill="1" applyBorder="1" applyAlignment="1">
      <alignment horizontal="center"/>
    </xf>
    <xf numFmtId="0" fontId="8" fillId="0" borderId="0" xfId="0" applyFont="1" applyAlignment="1"/>
    <xf numFmtId="0" fontId="9" fillId="3" borderId="3" xfId="0" applyFont="1" applyFill="1" applyBorder="1" applyAlignment="1">
      <alignment horizontal="center"/>
    </xf>
    <xf numFmtId="16" fontId="12" fillId="0" borderId="0" xfId="0" applyNumberFormat="1" applyFont="1" applyAlignment="1"/>
    <xf numFmtId="0" fontId="9" fillId="3" borderId="3" xfId="0" applyFont="1" applyFill="1" applyBorder="1" applyAlignment="1">
      <alignment horizontal="left"/>
    </xf>
    <xf numFmtId="16" fontId="12" fillId="0" borderId="0" xfId="0" applyNumberFormat="1" applyFont="1" applyAlignment="1">
      <alignment horizontal="right"/>
    </xf>
    <xf numFmtId="0" fontId="8" fillId="4" borderId="2" xfId="0" applyFont="1" applyFill="1" applyBorder="1" applyAlignment="1"/>
    <xf numFmtId="0" fontId="8" fillId="4" borderId="2" xfId="0" applyFont="1" applyFill="1" applyBorder="1" applyAlignment="1">
      <alignment wrapText="1"/>
    </xf>
    <xf numFmtId="0" fontId="8" fillId="4" borderId="2" xfId="0" applyFont="1" applyFill="1" applyBorder="1" applyAlignment="1">
      <alignment horizontal="center" wrapText="1"/>
    </xf>
    <xf numFmtId="4" fontId="8" fillId="4" borderId="2" xfId="0" applyNumberFormat="1" applyFont="1" applyFill="1" applyBorder="1" applyAlignment="1">
      <alignment wrapText="1"/>
    </xf>
    <xf numFmtId="4" fontId="8" fillId="4" borderId="2" xfId="0" applyNumberFormat="1" applyFont="1" applyFill="1" applyBorder="1"/>
    <xf numFmtId="0" fontId="0" fillId="0" borderId="2"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6" xfId="0" applyBorder="1" applyAlignment="1">
      <alignment horizontal="left"/>
    </xf>
    <xf numFmtId="0" fontId="6" fillId="0" borderId="0" xfId="0" applyFont="1" applyBorder="1" applyAlignment="1">
      <alignment horizontal="center" wrapText="1"/>
    </xf>
    <xf numFmtId="0" fontId="5" fillId="0" borderId="0" xfId="0" applyFont="1" applyAlignment="1">
      <alignment horizontal="center" wrapText="1"/>
    </xf>
    <xf numFmtId="0" fontId="0" fillId="0" borderId="11" xfId="0" applyBorder="1" applyAlignment="1">
      <alignment horizontal="left"/>
    </xf>
    <xf numFmtId="0" fontId="0" fillId="0" borderId="15" xfId="0" applyBorder="1" applyAlignment="1">
      <alignment horizontal="left"/>
    </xf>
    <xf numFmtId="0" fontId="1" fillId="0" borderId="0" xfId="0" applyFont="1"/>
  </cellXfs>
  <cellStyles count="2">
    <cellStyle name="Normalno"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37</xdr:row>
      <xdr:rowOff>85725</xdr:rowOff>
    </xdr:from>
    <xdr:to>
      <xdr:col>5</xdr:col>
      <xdr:colOff>2125980</xdr:colOff>
      <xdr:row>43</xdr:row>
      <xdr:rowOff>78105</xdr:rowOff>
    </xdr:to>
    <xdr:pic>
      <xdr:nvPicPr>
        <xdr:cNvPr id="2" name="Picture 1">
          <a:extLst>
            <a:ext uri="{FF2B5EF4-FFF2-40B4-BE49-F238E27FC236}">
              <a16:creationId xmlns:a16="http://schemas.microsoft.com/office/drawing/2014/main" id="{D53EB157-A92E-409E-8F99-B3D911A30D51}"/>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00375" y="7505700"/>
          <a:ext cx="2040255" cy="1135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548703</xdr:colOff>
      <xdr:row>108</xdr:row>
      <xdr:rowOff>183174</xdr:rowOff>
    </xdr:from>
    <xdr:to>
      <xdr:col>5</xdr:col>
      <xdr:colOff>659423</xdr:colOff>
      <xdr:row>114</xdr:row>
      <xdr:rowOff>104000</xdr:rowOff>
    </xdr:to>
    <xdr:pic>
      <xdr:nvPicPr>
        <xdr:cNvPr id="4" name="Picture 3">
          <a:extLst>
            <a:ext uri="{FF2B5EF4-FFF2-40B4-BE49-F238E27FC236}">
              <a16:creationId xmlns:a16="http://schemas.microsoft.com/office/drawing/2014/main" id="{A071A648-C704-406A-9DD6-A33BA7DC4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9395" y="73598943"/>
          <a:ext cx="2140278" cy="119571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zoomScaleNormal="100" workbookViewId="0">
      <selection activeCell="O34" sqref="O34"/>
    </sheetView>
  </sheetViews>
  <sheetFormatPr defaultRowHeight="15" x14ac:dyDescent="0.25"/>
  <cols>
    <col min="1" max="1" width="4.140625" customWidth="1"/>
    <col min="2" max="2" width="4.28515625" customWidth="1"/>
    <col min="3" max="3" width="9.140625" customWidth="1"/>
    <col min="4" max="4" width="5.85546875" customWidth="1"/>
    <col min="5" max="5" width="20.28515625" customWidth="1"/>
    <col min="6" max="6" width="33.42578125" customWidth="1"/>
    <col min="7" max="8" width="4.5703125" customWidth="1"/>
    <col min="9" max="9" width="13.140625" customWidth="1"/>
  </cols>
  <sheetData>
    <row r="1" spans="1:8" x14ac:dyDescent="0.25">
      <c r="A1" s="29"/>
      <c r="B1" s="29"/>
      <c r="C1" s="29"/>
      <c r="D1" s="29"/>
      <c r="E1" s="29"/>
      <c r="F1" s="29"/>
      <c r="G1" s="29"/>
      <c r="H1" s="29"/>
    </row>
    <row r="2" spans="1:8" s="28" customFormat="1" x14ac:dyDescent="0.25">
      <c r="A2" s="27" t="s">
        <v>34</v>
      </c>
      <c r="D2" s="86" t="s">
        <v>119</v>
      </c>
    </row>
    <row r="3" spans="1:8" s="28" customFormat="1" x14ac:dyDescent="0.25">
      <c r="A3" s="27"/>
      <c r="D3" s="86" t="s">
        <v>120</v>
      </c>
    </row>
    <row r="4" spans="1:8" s="28" customFormat="1" x14ac:dyDescent="0.25">
      <c r="A4" s="27"/>
      <c r="D4" s="86" t="s">
        <v>121</v>
      </c>
    </row>
    <row r="5" spans="1:8" s="28" customFormat="1" x14ac:dyDescent="0.25">
      <c r="A5" s="27" t="s">
        <v>36</v>
      </c>
      <c r="D5" s="86" t="s">
        <v>122</v>
      </c>
    </row>
    <row r="6" spans="1:8" s="28" customFormat="1" x14ac:dyDescent="0.25">
      <c r="A6" s="27" t="s">
        <v>35</v>
      </c>
      <c r="D6" s="86" t="s">
        <v>123</v>
      </c>
    </row>
    <row r="7" spans="1:8" s="28" customFormat="1" x14ac:dyDescent="0.25">
      <c r="A7" s="27"/>
      <c r="D7" s="86" t="s">
        <v>124</v>
      </c>
    </row>
    <row r="8" spans="1:8" s="28" customFormat="1" x14ac:dyDescent="0.25">
      <c r="A8" s="27" t="s">
        <v>33</v>
      </c>
      <c r="D8" s="28" t="s">
        <v>37</v>
      </c>
    </row>
    <row r="18" spans="1:11" ht="21" customHeight="1" x14ac:dyDescent="0.35">
      <c r="A18" s="82" t="s">
        <v>38</v>
      </c>
      <c r="B18" s="82"/>
      <c r="C18" s="82"/>
      <c r="D18" s="82"/>
      <c r="E18" s="82"/>
      <c r="F18" s="82"/>
      <c r="G18" s="82"/>
      <c r="H18" s="82"/>
      <c r="I18" s="10"/>
    </row>
    <row r="19" spans="1:11" ht="15" customHeight="1" x14ac:dyDescent="0.25">
      <c r="A19" s="83" t="s">
        <v>39</v>
      </c>
      <c r="B19" s="83"/>
      <c r="C19" s="83"/>
      <c r="D19" s="83"/>
      <c r="E19" s="83"/>
      <c r="F19" s="83"/>
      <c r="G19" s="83"/>
      <c r="H19" s="83"/>
      <c r="I19" s="1"/>
    </row>
    <row r="20" spans="1:11" x14ac:dyDescent="0.25">
      <c r="K20" s="6"/>
    </row>
    <row r="21" spans="1:11" ht="15" customHeight="1" thickBot="1" x14ac:dyDescent="0.3"/>
    <row r="22" spans="1:11" ht="15" customHeight="1" x14ac:dyDescent="0.25">
      <c r="B22" s="23" t="s">
        <v>12</v>
      </c>
      <c r="C22" s="84" t="str">
        <f>'GO RADOVI'!B10</f>
        <v>PRIPREMNI RADOVI</v>
      </c>
      <c r="D22" s="84"/>
      <c r="E22" s="85"/>
      <c r="F22" s="13">
        <f>'GO RADOVI'!F17</f>
        <v>0</v>
      </c>
      <c r="G22" s="14" t="s">
        <v>40</v>
      </c>
    </row>
    <row r="23" spans="1:11" ht="15" customHeight="1" x14ac:dyDescent="0.25">
      <c r="B23" s="24" t="s">
        <v>10</v>
      </c>
      <c r="C23" s="78" t="str">
        <f>'GO RADOVI'!B20</f>
        <v>ZEMLJANI RADOVI</v>
      </c>
      <c r="D23" s="78"/>
      <c r="E23" s="79"/>
      <c r="F23" s="4">
        <f>'GO RADOVI'!F99</f>
        <v>0</v>
      </c>
      <c r="G23" s="15" t="s">
        <v>40</v>
      </c>
    </row>
    <row r="24" spans="1:11" ht="15" customHeight="1" x14ac:dyDescent="0.25">
      <c r="B24" s="24" t="s">
        <v>16</v>
      </c>
      <c r="C24" s="78" t="str">
        <f>'GO RADOVI'!B42</f>
        <v>ODVODNJA</v>
      </c>
      <c r="D24" s="78"/>
      <c r="E24" s="79"/>
      <c r="F24" s="4">
        <f>'GO RADOVI'!F100</f>
        <v>0</v>
      </c>
      <c r="G24" s="15" t="s">
        <v>40</v>
      </c>
    </row>
    <row r="25" spans="1:11" ht="15" customHeight="1" x14ac:dyDescent="0.25">
      <c r="B25" s="25" t="s">
        <v>18</v>
      </c>
      <c r="C25" s="78" t="str">
        <f>'GO RADOVI'!B49</f>
        <v>KOLNIČKA KONSTRUKCIJA</v>
      </c>
      <c r="D25" s="78"/>
      <c r="E25" s="79"/>
      <c r="F25" s="20">
        <f>'GO RADOVI'!F101</f>
        <v>0</v>
      </c>
      <c r="G25" s="15" t="s">
        <v>40</v>
      </c>
    </row>
    <row r="26" spans="1:11" ht="15" customHeight="1" x14ac:dyDescent="0.25">
      <c r="B26" s="25" t="s">
        <v>20</v>
      </c>
      <c r="C26" s="78" t="str">
        <f>'GO RADOVI'!B61</f>
        <v>OZNAKE NA IGRALIŠTU</v>
      </c>
      <c r="D26" s="78"/>
      <c r="E26" s="79"/>
      <c r="F26" s="20">
        <f>'GO RADOVI'!F102</f>
        <v>0</v>
      </c>
      <c r="G26" s="15" t="s">
        <v>40</v>
      </c>
    </row>
    <row r="27" spans="1:11" ht="15" customHeight="1" thickBot="1" x14ac:dyDescent="0.3">
      <c r="B27" s="26" t="s">
        <v>21</v>
      </c>
      <c r="C27" s="80" t="str">
        <f>'GO RADOVI'!B75</f>
        <v>OSTALI TRADOVI</v>
      </c>
      <c r="D27" s="80"/>
      <c r="E27" s="81"/>
      <c r="F27" s="16">
        <f>'GO RADOVI'!F103</f>
        <v>0</v>
      </c>
      <c r="G27" s="9" t="s">
        <v>40</v>
      </c>
    </row>
    <row r="28" spans="1:11" ht="15" customHeight="1" x14ac:dyDescent="0.25">
      <c r="E28" s="12" t="s">
        <v>41</v>
      </c>
      <c r="F28" s="5">
        <f>SUM(F22:F27)</f>
        <v>0</v>
      </c>
      <c r="G28" s="6" t="s">
        <v>40</v>
      </c>
    </row>
    <row r="29" spans="1:11" ht="15" customHeight="1" thickBot="1" x14ac:dyDescent="0.3">
      <c r="D29" s="6"/>
      <c r="E29" s="12" t="s">
        <v>42</v>
      </c>
      <c r="F29" s="5">
        <f>F28*0.25</f>
        <v>0</v>
      </c>
      <c r="G29" s="6" t="s">
        <v>40</v>
      </c>
    </row>
    <row r="30" spans="1:11" ht="18" customHeight="1" thickBot="1" x14ac:dyDescent="0.3">
      <c r="C30" s="6"/>
      <c r="D30" s="11"/>
      <c r="E30" s="17" t="s">
        <v>43</v>
      </c>
      <c r="F30" s="18">
        <f>SUM(F28:F29)</f>
        <v>0</v>
      </c>
      <c r="G30" s="19" t="s">
        <v>40</v>
      </c>
    </row>
    <row r="31" spans="1:11" ht="18" customHeight="1" x14ac:dyDescent="0.25">
      <c r="F31" s="2"/>
    </row>
    <row r="32" spans="1:11" ht="18" customHeight="1" x14ac:dyDescent="0.25">
      <c r="F32" s="2"/>
    </row>
    <row r="33" spans="2:8" ht="18" customHeight="1" x14ac:dyDescent="0.25">
      <c r="F33" s="2"/>
    </row>
    <row r="34" spans="2:8" ht="18" customHeight="1" x14ac:dyDescent="0.25">
      <c r="B34" s="22" t="s">
        <v>125</v>
      </c>
      <c r="H34" s="21"/>
    </row>
    <row r="35" spans="2:8" ht="18" customHeight="1" x14ac:dyDescent="0.25"/>
    <row r="36" spans="2:8" x14ac:dyDescent="0.25">
      <c r="F36" s="7" t="s">
        <v>31</v>
      </c>
    </row>
    <row r="37" spans="2:8" x14ac:dyDescent="0.25">
      <c r="F37" s="8" t="s">
        <v>32</v>
      </c>
    </row>
    <row r="40" spans="2:8" x14ac:dyDescent="0.25">
      <c r="G40" s="7"/>
    </row>
    <row r="41" spans="2:8" x14ac:dyDescent="0.25">
      <c r="G41" s="8"/>
    </row>
    <row r="42" spans="2:8" x14ac:dyDescent="0.25">
      <c r="G42" s="3"/>
    </row>
    <row r="43" spans="2:8" x14ac:dyDescent="0.25">
      <c r="G43" s="3"/>
    </row>
    <row r="44" spans="2:8" x14ac:dyDescent="0.25">
      <c r="G44" s="3"/>
    </row>
    <row r="45" spans="2:8" x14ac:dyDescent="0.25">
      <c r="G45" s="3"/>
    </row>
    <row r="46" spans="2:8" x14ac:dyDescent="0.25">
      <c r="G46" s="3"/>
    </row>
    <row r="47" spans="2:8" x14ac:dyDescent="0.25">
      <c r="G47" s="3"/>
    </row>
    <row r="48" spans="2:8" x14ac:dyDescent="0.25">
      <c r="G48" s="3"/>
    </row>
  </sheetData>
  <mergeCells count="8">
    <mergeCell ref="C25:E25"/>
    <mergeCell ref="C26:E26"/>
    <mergeCell ref="C27:E27"/>
    <mergeCell ref="A18:H18"/>
    <mergeCell ref="A19:H19"/>
    <mergeCell ref="C22:E22"/>
    <mergeCell ref="C23:E23"/>
    <mergeCell ref="C24:E24"/>
  </mergeCells>
  <pageMargins left="0.9055118110236221" right="0.51181102362204722" top="1.1417322834645669" bottom="0.74803149606299213" header="0.31496062992125984" footer="0.31496062992125984"/>
  <pageSetup paperSize="9" orientation="portrait" copies="2" r:id="rId1"/>
  <headerFooter>
    <oddHeader xml:space="preserve">&amp;L&amp;G&amp;RTR 12-10-2016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
  <sheetViews>
    <sheetView showZeros="0" tabSelected="1" view="pageBreakPreview" zoomScale="80" zoomScaleNormal="80" zoomScaleSheetLayoutView="80" zoomScalePageLayoutView="90" workbookViewId="0">
      <selection activeCell="J101" sqref="J101"/>
    </sheetView>
  </sheetViews>
  <sheetFormatPr defaultRowHeight="16.5" x14ac:dyDescent="0.3"/>
  <cols>
    <col min="1" max="1" width="4.42578125" style="68" customWidth="1"/>
    <col min="2" max="2" width="52.28515625" style="37" customWidth="1"/>
    <col min="3" max="3" width="8.5703125" style="38" customWidth="1"/>
    <col min="4" max="4" width="10.140625" style="39" customWidth="1"/>
    <col min="5" max="5" width="11.7109375" style="39" customWidth="1"/>
    <col min="6" max="6" width="12.7109375" style="35" customWidth="1"/>
    <col min="7" max="7" width="9.140625" style="34"/>
    <col min="8" max="9" width="9.140625" style="35"/>
    <col min="10" max="16384" width="9.140625" style="34"/>
  </cols>
  <sheetData>
    <row r="1" spans="1:8" ht="33" x14ac:dyDescent="0.3">
      <c r="A1" s="67" t="s">
        <v>27</v>
      </c>
      <c r="B1" s="30" t="s">
        <v>0</v>
      </c>
      <c r="C1" s="31" t="s">
        <v>1</v>
      </c>
      <c r="D1" s="32" t="s">
        <v>2</v>
      </c>
      <c r="E1" s="31" t="s">
        <v>3</v>
      </c>
      <c r="F1" s="33" t="s">
        <v>6</v>
      </c>
    </row>
    <row r="3" spans="1:8" x14ac:dyDescent="0.3">
      <c r="B3" s="37" t="s">
        <v>5</v>
      </c>
    </row>
    <row r="4" spans="1:8" ht="102.75" customHeight="1" x14ac:dyDescent="0.3">
      <c r="B4" s="40" t="s">
        <v>91</v>
      </c>
    </row>
    <row r="5" spans="1:8" ht="181.5" x14ac:dyDescent="0.3">
      <c r="B5" s="40" t="s">
        <v>90</v>
      </c>
    </row>
    <row r="6" spans="1:8" ht="178.5" customHeight="1" x14ac:dyDescent="0.3">
      <c r="B6" s="40" t="s">
        <v>44</v>
      </c>
    </row>
    <row r="7" spans="1:8" ht="82.5" x14ac:dyDescent="0.3">
      <c r="B7" s="40" t="s">
        <v>92</v>
      </c>
    </row>
    <row r="8" spans="1:8" ht="66" x14ac:dyDescent="0.3">
      <c r="B8" s="40" t="s">
        <v>45</v>
      </c>
    </row>
    <row r="10" spans="1:8" x14ac:dyDescent="0.3">
      <c r="A10" s="69" t="s">
        <v>12</v>
      </c>
      <c r="B10" s="41" t="s">
        <v>46</v>
      </c>
      <c r="C10" s="42"/>
      <c r="D10" s="43"/>
      <c r="E10" s="43"/>
      <c r="F10" s="44"/>
    </row>
    <row r="11" spans="1:8" x14ac:dyDescent="0.3">
      <c r="B11" s="45"/>
      <c r="C11" s="46"/>
      <c r="D11" s="47"/>
      <c r="E11" s="47"/>
      <c r="F11" s="48"/>
      <c r="H11" s="49"/>
    </row>
    <row r="12" spans="1:8" x14ac:dyDescent="0.3">
      <c r="A12" s="54" t="s">
        <v>4</v>
      </c>
      <c r="B12" s="51" t="s">
        <v>49</v>
      </c>
      <c r="C12" s="46"/>
      <c r="D12" s="47"/>
      <c r="E12" s="47"/>
      <c r="F12" s="48"/>
    </row>
    <row r="13" spans="1:8" ht="82.5" x14ac:dyDescent="0.3">
      <c r="B13" s="45" t="s">
        <v>107</v>
      </c>
      <c r="C13" s="46"/>
      <c r="D13" s="47"/>
      <c r="E13" s="47"/>
      <c r="F13" s="48"/>
    </row>
    <row r="14" spans="1:8" x14ac:dyDescent="0.3">
      <c r="B14" s="45" t="s">
        <v>47</v>
      </c>
      <c r="C14" s="46" t="s">
        <v>22</v>
      </c>
      <c r="D14" s="47">
        <v>1</v>
      </c>
      <c r="E14" s="47"/>
      <c r="F14" s="48"/>
    </row>
    <row r="15" spans="1:8" x14ac:dyDescent="0.3">
      <c r="B15" s="45" t="s">
        <v>48</v>
      </c>
      <c r="C15" s="46" t="s">
        <v>22</v>
      </c>
      <c r="D15" s="47">
        <v>1</v>
      </c>
      <c r="E15" s="47"/>
      <c r="F15" s="48"/>
    </row>
    <row r="16" spans="1:8" x14ac:dyDescent="0.3">
      <c r="B16" s="45"/>
      <c r="C16" s="46"/>
      <c r="D16" s="47"/>
      <c r="E16" s="47"/>
      <c r="F16" s="48"/>
    </row>
    <row r="17" spans="1:11" x14ac:dyDescent="0.3">
      <c r="A17" s="73"/>
      <c r="B17" s="74" t="s">
        <v>58</v>
      </c>
      <c r="C17" s="75"/>
      <c r="D17" s="76"/>
      <c r="E17" s="76"/>
      <c r="F17" s="77">
        <f>SUM(F14:F15)</f>
        <v>0</v>
      </c>
    </row>
    <row r="18" spans="1:11" x14ac:dyDescent="0.3">
      <c r="B18" s="45"/>
      <c r="C18" s="46"/>
      <c r="D18" s="47"/>
      <c r="E18" s="47"/>
      <c r="F18" s="48"/>
    </row>
    <row r="19" spans="1:11" x14ac:dyDescent="0.3">
      <c r="B19" s="45"/>
      <c r="C19" s="46"/>
      <c r="D19" s="47"/>
      <c r="E19" s="47"/>
      <c r="F19" s="48"/>
    </row>
    <row r="20" spans="1:11" x14ac:dyDescent="0.3">
      <c r="A20" s="69" t="s">
        <v>10</v>
      </c>
      <c r="B20" s="41" t="s">
        <v>11</v>
      </c>
      <c r="C20" s="42"/>
      <c r="D20" s="43"/>
      <c r="E20" s="43"/>
      <c r="F20" s="44"/>
    </row>
    <row r="21" spans="1:11" x14ac:dyDescent="0.3">
      <c r="B21" s="45"/>
      <c r="C21" s="46"/>
      <c r="D21" s="47"/>
      <c r="E21" s="47"/>
      <c r="F21" s="48"/>
    </row>
    <row r="22" spans="1:11" x14ac:dyDescent="0.3">
      <c r="A22" s="54" t="s">
        <v>13</v>
      </c>
      <c r="B22" s="52" t="s">
        <v>50</v>
      </c>
      <c r="C22" s="46"/>
      <c r="D22" s="47"/>
      <c r="E22" s="47"/>
      <c r="F22" s="48"/>
    </row>
    <row r="23" spans="1:11" ht="231" x14ac:dyDescent="0.3">
      <c r="B23" s="53" t="s">
        <v>93</v>
      </c>
      <c r="C23" s="38" t="s">
        <v>8</v>
      </c>
      <c r="D23" s="39">
        <v>390</v>
      </c>
      <c r="F23" s="35">
        <f>D23*E23</f>
        <v>0</v>
      </c>
    </row>
    <row r="24" spans="1:11" x14ac:dyDescent="0.3">
      <c r="B24" s="53"/>
    </row>
    <row r="25" spans="1:11" x14ac:dyDescent="0.3">
      <c r="A25" s="54" t="s">
        <v>14</v>
      </c>
      <c r="B25" s="54" t="s">
        <v>51</v>
      </c>
    </row>
    <row r="26" spans="1:11" ht="173.25" customHeight="1" x14ac:dyDescent="0.3">
      <c r="B26" s="40" t="s">
        <v>108</v>
      </c>
      <c r="C26" s="38" t="s">
        <v>8</v>
      </c>
      <c r="D26" s="39">
        <v>260</v>
      </c>
      <c r="F26" s="35">
        <f>D26*E26</f>
        <v>0</v>
      </c>
    </row>
    <row r="28" spans="1:11" x14ac:dyDescent="0.3">
      <c r="A28" s="54" t="s">
        <v>15</v>
      </c>
      <c r="B28" s="55" t="s">
        <v>52</v>
      </c>
    </row>
    <row r="29" spans="1:11" ht="137.25" customHeight="1" x14ac:dyDescent="0.3">
      <c r="B29" s="40" t="s">
        <v>118</v>
      </c>
      <c r="C29" s="38" t="s">
        <v>7</v>
      </c>
      <c r="D29" s="39">
        <v>1350</v>
      </c>
      <c r="F29" s="35">
        <f>D29*E29</f>
        <v>0</v>
      </c>
      <c r="K29" s="37"/>
    </row>
    <row r="31" spans="1:11" x14ac:dyDescent="0.3">
      <c r="A31" s="70" t="s">
        <v>28</v>
      </c>
      <c r="B31" s="56" t="s">
        <v>53</v>
      </c>
    </row>
    <row r="32" spans="1:11" ht="156" customHeight="1" x14ac:dyDescent="0.3">
      <c r="B32" s="40" t="s">
        <v>89</v>
      </c>
      <c r="C32" s="38" t="s">
        <v>7</v>
      </c>
      <c r="D32" s="39">
        <v>1350</v>
      </c>
      <c r="F32" s="35">
        <f>D32*E32</f>
        <v>0</v>
      </c>
    </row>
    <row r="33" spans="1:9" x14ac:dyDescent="0.3">
      <c r="B33" s="40"/>
    </row>
    <row r="34" spans="1:9" x14ac:dyDescent="0.3">
      <c r="A34" s="70" t="s">
        <v>29</v>
      </c>
      <c r="B34" s="56" t="s">
        <v>116</v>
      </c>
    </row>
    <row r="35" spans="1:9" ht="49.5" x14ac:dyDescent="0.3">
      <c r="B35" s="40" t="s">
        <v>114</v>
      </c>
      <c r="C35" s="38" t="s">
        <v>8</v>
      </c>
      <c r="D35" s="39">
        <v>45</v>
      </c>
      <c r="F35" s="35">
        <f>D35*E35</f>
        <v>0</v>
      </c>
    </row>
    <row r="36" spans="1:9" x14ac:dyDescent="0.3">
      <c r="B36" s="40"/>
    </row>
    <row r="37" spans="1:9" x14ac:dyDescent="0.3">
      <c r="A37" s="70" t="s">
        <v>30</v>
      </c>
      <c r="B37" s="56" t="s">
        <v>115</v>
      </c>
    </row>
    <row r="38" spans="1:9" ht="198" x14ac:dyDescent="0.3">
      <c r="B38" s="40" t="s">
        <v>86</v>
      </c>
      <c r="C38" s="38" t="s">
        <v>8</v>
      </c>
      <c r="D38" s="39">
        <v>220</v>
      </c>
      <c r="F38" s="35">
        <f>D38*E38</f>
        <v>0</v>
      </c>
      <c r="I38" s="57"/>
    </row>
    <row r="40" spans="1:9" x14ac:dyDescent="0.3">
      <c r="A40" s="73"/>
      <c r="B40" s="74" t="s">
        <v>9</v>
      </c>
      <c r="C40" s="75"/>
      <c r="D40" s="76"/>
      <c r="E40" s="76"/>
      <c r="F40" s="77">
        <f>SUM(F23:F38)</f>
        <v>0</v>
      </c>
    </row>
    <row r="42" spans="1:9" x14ac:dyDescent="0.3">
      <c r="A42" s="69" t="s">
        <v>54</v>
      </c>
      <c r="B42" s="41" t="s">
        <v>55</v>
      </c>
      <c r="C42" s="42"/>
      <c r="D42" s="43"/>
      <c r="E42" s="43"/>
      <c r="F42" s="44"/>
    </row>
    <row r="43" spans="1:9" x14ac:dyDescent="0.3">
      <c r="B43" s="45"/>
      <c r="C43" s="46"/>
      <c r="D43" s="47"/>
      <c r="E43" s="47"/>
      <c r="F43" s="48"/>
    </row>
    <row r="44" spans="1:9" x14ac:dyDescent="0.3">
      <c r="A44" s="54" t="s">
        <v>17</v>
      </c>
      <c r="B44" s="51" t="s">
        <v>56</v>
      </c>
      <c r="C44" s="46"/>
      <c r="D44" s="47"/>
      <c r="E44" s="47"/>
      <c r="F44" s="48"/>
    </row>
    <row r="45" spans="1:9" ht="214.5" x14ac:dyDescent="0.3">
      <c r="B45" s="58" t="s">
        <v>109</v>
      </c>
      <c r="C45" s="38" t="s">
        <v>23</v>
      </c>
      <c r="D45" s="39">
        <v>140</v>
      </c>
      <c r="F45" s="35">
        <f>D45*E45</f>
        <v>0</v>
      </c>
    </row>
    <row r="46" spans="1:9" x14ac:dyDescent="0.3">
      <c r="B46" s="45"/>
      <c r="C46" s="46"/>
      <c r="D46" s="47"/>
      <c r="E46" s="47"/>
      <c r="F46" s="48">
        <f>D46*E46</f>
        <v>0</v>
      </c>
    </row>
    <row r="47" spans="1:9" x14ac:dyDescent="0.3">
      <c r="A47" s="73"/>
      <c r="B47" s="74" t="s">
        <v>57</v>
      </c>
      <c r="C47" s="75"/>
      <c r="D47" s="76"/>
      <c r="E47" s="76"/>
      <c r="F47" s="77">
        <f>SUM(F45)</f>
        <v>0</v>
      </c>
    </row>
    <row r="48" spans="1:9" x14ac:dyDescent="0.3">
      <c r="E48" s="35"/>
    </row>
    <row r="49" spans="1:6" x14ac:dyDescent="0.3">
      <c r="A49" s="69" t="s">
        <v>59</v>
      </c>
      <c r="B49" s="41" t="s">
        <v>60</v>
      </c>
      <c r="C49" s="42"/>
      <c r="D49" s="43"/>
      <c r="E49" s="43"/>
      <c r="F49" s="44"/>
    </row>
    <row r="50" spans="1:6" x14ac:dyDescent="0.3">
      <c r="B50" s="45"/>
      <c r="C50" s="46"/>
      <c r="D50" s="47"/>
      <c r="E50" s="47"/>
      <c r="F50" s="48"/>
    </row>
    <row r="51" spans="1:6" x14ac:dyDescent="0.3">
      <c r="A51" s="54" t="s">
        <v>19</v>
      </c>
      <c r="B51" s="51" t="s">
        <v>61</v>
      </c>
      <c r="C51" s="46"/>
      <c r="D51" s="47"/>
      <c r="E51" s="47"/>
      <c r="F51" s="48"/>
    </row>
    <row r="52" spans="1:6" ht="181.5" x14ac:dyDescent="0.3">
      <c r="B52" s="58" t="s">
        <v>110</v>
      </c>
      <c r="C52" s="38" t="s">
        <v>8</v>
      </c>
      <c r="D52" s="39">
        <v>650</v>
      </c>
      <c r="F52" s="35">
        <f>D52*E52</f>
        <v>0</v>
      </c>
    </row>
    <row r="53" spans="1:6" x14ac:dyDescent="0.3">
      <c r="B53" s="58"/>
    </row>
    <row r="54" spans="1:6" x14ac:dyDescent="0.3">
      <c r="A54" s="54" t="s">
        <v>62</v>
      </c>
      <c r="B54" s="51" t="s">
        <v>94</v>
      </c>
      <c r="C54" s="46"/>
      <c r="D54" s="47"/>
      <c r="E54" s="47"/>
      <c r="F54" s="48"/>
    </row>
    <row r="55" spans="1:6" ht="312" customHeight="1" x14ac:dyDescent="0.3">
      <c r="B55" s="58" t="s">
        <v>111</v>
      </c>
      <c r="C55" s="38" t="s">
        <v>7</v>
      </c>
      <c r="D55" s="39">
        <v>990</v>
      </c>
      <c r="F55" s="35">
        <f>D55*E55</f>
        <v>0</v>
      </c>
    </row>
    <row r="56" spans="1:6" x14ac:dyDescent="0.3">
      <c r="B56" s="58"/>
    </row>
    <row r="57" spans="1:6" x14ac:dyDescent="0.3">
      <c r="A57" s="54" t="s">
        <v>63</v>
      </c>
      <c r="B57" s="51" t="s">
        <v>95</v>
      </c>
      <c r="C57" s="46"/>
      <c r="D57" s="47"/>
      <c r="E57" s="47"/>
      <c r="F57" s="48"/>
    </row>
    <row r="58" spans="1:6" ht="306.75" customHeight="1" x14ac:dyDescent="0.3">
      <c r="B58" s="58" t="s">
        <v>112</v>
      </c>
      <c r="C58" s="38" t="s">
        <v>7</v>
      </c>
      <c r="D58" s="39">
        <v>990</v>
      </c>
      <c r="F58" s="35">
        <f>D58*E58</f>
        <v>0</v>
      </c>
    </row>
    <row r="59" spans="1:6" x14ac:dyDescent="0.3">
      <c r="A59" s="73"/>
      <c r="B59" s="74" t="s">
        <v>64</v>
      </c>
      <c r="C59" s="75"/>
      <c r="D59" s="76"/>
      <c r="E59" s="76"/>
      <c r="F59" s="77">
        <f>SUM(F52:F58)</f>
        <v>0</v>
      </c>
    </row>
    <row r="60" spans="1:6" x14ac:dyDescent="0.3">
      <c r="E60" s="35"/>
    </row>
    <row r="61" spans="1:6" x14ac:dyDescent="0.3">
      <c r="A61" s="69" t="s">
        <v>65</v>
      </c>
      <c r="B61" s="41" t="s">
        <v>74</v>
      </c>
      <c r="C61" s="42"/>
      <c r="D61" s="43"/>
      <c r="E61" s="43"/>
      <c r="F61" s="44"/>
    </row>
    <row r="62" spans="1:6" x14ac:dyDescent="0.3">
      <c r="B62" s="45"/>
      <c r="C62" s="46"/>
      <c r="D62" s="47"/>
      <c r="E62" s="47"/>
      <c r="F62" s="48"/>
    </row>
    <row r="63" spans="1:6" x14ac:dyDescent="0.3">
      <c r="A63" s="54" t="s">
        <v>67</v>
      </c>
      <c r="B63" s="51" t="s">
        <v>75</v>
      </c>
      <c r="C63" s="46"/>
      <c r="D63" s="47"/>
      <c r="E63" s="47"/>
      <c r="F63" s="48"/>
    </row>
    <row r="64" spans="1:6" ht="132" x14ac:dyDescent="0.3">
      <c r="B64" s="58" t="s">
        <v>87</v>
      </c>
      <c r="F64" s="35">
        <f t="shared" ref="F64:F72" si="0">D64*E64</f>
        <v>0</v>
      </c>
    </row>
    <row r="65" spans="1:6" x14ac:dyDescent="0.3">
      <c r="B65" s="58" t="s">
        <v>76</v>
      </c>
      <c r="C65" s="38" t="s">
        <v>23</v>
      </c>
      <c r="D65" s="39">
        <v>186.5</v>
      </c>
      <c r="F65" s="35">
        <f t="shared" si="0"/>
        <v>0</v>
      </c>
    </row>
    <row r="66" spans="1:6" x14ac:dyDescent="0.3">
      <c r="B66" s="58" t="s">
        <v>77</v>
      </c>
      <c r="C66" s="38" t="s">
        <v>23</v>
      </c>
      <c r="D66" s="39">
        <v>179</v>
      </c>
      <c r="F66" s="35">
        <f t="shared" si="0"/>
        <v>0</v>
      </c>
    </row>
    <row r="67" spans="1:6" x14ac:dyDescent="0.3">
      <c r="B67" s="58" t="s">
        <v>78</v>
      </c>
      <c r="C67" s="38" t="s">
        <v>23</v>
      </c>
      <c r="D67" s="39">
        <v>72.599999999999994</v>
      </c>
      <c r="F67" s="35">
        <f t="shared" si="0"/>
        <v>0</v>
      </c>
    </row>
    <row r="68" spans="1:6" x14ac:dyDescent="0.3">
      <c r="B68" s="58" t="s">
        <v>79</v>
      </c>
      <c r="C68" s="38" t="s">
        <v>23</v>
      </c>
      <c r="D68" s="39">
        <v>6</v>
      </c>
      <c r="F68" s="35">
        <f t="shared" si="0"/>
        <v>0</v>
      </c>
    </row>
    <row r="69" spans="1:6" x14ac:dyDescent="0.3">
      <c r="B69" s="58" t="s">
        <v>80</v>
      </c>
      <c r="C69" s="38" t="s">
        <v>23</v>
      </c>
      <c r="D69" s="39">
        <v>1.6</v>
      </c>
      <c r="F69" s="35">
        <f t="shared" si="0"/>
        <v>0</v>
      </c>
    </row>
    <row r="70" spans="1:6" x14ac:dyDescent="0.3">
      <c r="B70" s="58" t="s">
        <v>81</v>
      </c>
      <c r="C70" s="38" t="s">
        <v>23</v>
      </c>
      <c r="D70" s="39">
        <v>50</v>
      </c>
      <c r="F70" s="35">
        <f t="shared" si="0"/>
        <v>0</v>
      </c>
    </row>
    <row r="71" spans="1:6" x14ac:dyDescent="0.3">
      <c r="B71" s="58" t="s">
        <v>82</v>
      </c>
      <c r="C71" s="38" t="s">
        <v>23</v>
      </c>
      <c r="D71" s="39">
        <v>6</v>
      </c>
      <c r="F71" s="35">
        <f t="shared" si="0"/>
        <v>0</v>
      </c>
    </row>
    <row r="72" spans="1:6" x14ac:dyDescent="0.3">
      <c r="B72" s="58" t="s">
        <v>83</v>
      </c>
      <c r="C72" s="38" t="s">
        <v>23</v>
      </c>
      <c r="D72" s="39">
        <v>11.5</v>
      </c>
      <c r="F72" s="35">
        <f t="shared" si="0"/>
        <v>0</v>
      </c>
    </row>
    <row r="73" spans="1:6" x14ac:dyDescent="0.3">
      <c r="A73" s="73"/>
      <c r="B73" s="74" t="s">
        <v>85</v>
      </c>
      <c r="C73" s="75"/>
      <c r="D73" s="76"/>
      <c r="E73" s="76"/>
      <c r="F73" s="77">
        <f>SUM(F65:F72)</f>
        <v>0</v>
      </c>
    </row>
    <row r="74" spans="1:6" x14ac:dyDescent="0.3">
      <c r="E74" s="35"/>
    </row>
    <row r="75" spans="1:6" x14ac:dyDescent="0.3">
      <c r="A75" s="69" t="s">
        <v>70</v>
      </c>
      <c r="B75" s="41" t="s">
        <v>66</v>
      </c>
      <c r="C75" s="42"/>
      <c r="D75" s="43"/>
      <c r="E75" s="43"/>
      <c r="F75" s="44"/>
    </row>
    <row r="76" spans="1:6" x14ac:dyDescent="0.3">
      <c r="B76" s="45"/>
      <c r="C76" s="46"/>
      <c r="D76" s="47"/>
      <c r="E76" s="47"/>
      <c r="F76" s="48"/>
    </row>
    <row r="77" spans="1:6" x14ac:dyDescent="0.3">
      <c r="A77" s="54" t="s">
        <v>71</v>
      </c>
      <c r="B77" s="51" t="s">
        <v>68</v>
      </c>
      <c r="C77" s="46"/>
      <c r="D77" s="47"/>
      <c r="E77" s="47"/>
      <c r="F77" s="48"/>
    </row>
    <row r="78" spans="1:6" ht="148.5" x14ac:dyDescent="0.3">
      <c r="B78" s="58" t="s">
        <v>96</v>
      </c>
      <c r="C78" s="38" t="s">
        <v>23</v>
      </c>
      <c r="D78" s="39">
        <v>60</v>
      </c>
      <c r="F78" s="35">
        <f>D78*E78</f>
        <v>0</v>
      </c>
    </row>
    <row r="79" spans="1:6" x14ac:dyDescent="0.3">
      <c r="B79" s="58"/>
    </row>
    <row r="80" spans="1:6" x14ac:dyDescent="0.3">
      <c r="A80" s="54" t="s">
        <v>72</v>
      </c>
      <c r="B80" s="51" t="s">
        <v>69</v>
      </c>
      <c r="C80" s="46"/>
      <c r="D80" s="47"/>
      <c r="E80" s="47"/>
      <c r="F80" s="48"/>
    </row>
    <row r="81" spans="1:6" ht="172.5" customHeight="1" x14ac:dyDescent="0.3">
      <c r="B81" s="58" t="s">
        <v>88</v>
      </c>
      <c r="C81" s="38" t="s">
        <v>22</v>
      </c>
      <c r="D81" s="39">
        <v>2</v>
      </c>
      <c r="F81" s="35">
        <f>D81*E81</f>
        <v>0</v>
      </c>
    </row>
    <row r="82" spans="1:6" x14ac:dyDescent="0.3">
      <c r="E82" s="35"/>
    </row>
    <row r="83" spans="1:6" x14ac:dyDescent="0.3">
      <c r="A83" s="50" t="s">
        <v>117</v>
      </c>
      <c r="B83" s="51" t="s">
        <v>97</v>
      </c>
      <c r="C83" s="46"/>
      <c r="D83" s="47"/>
      <c r="E83" s="47"/>
      <c r="F83" s="48"/>
    </row>
    <row r="84" spans="1:6" ht="82.5" x14ac:dyDescent="0.3">
      <c r="A84" s="36"/>
      <c r="B84" s="58" t="s">
        <v>98</v>
      </c>
      <c r="C84" s="38" t="s">
        <v>22</v>
      </c>
      <c r="D84" s="39">
        <v>2</v>
      </c>
      <c r="F84" s="35">
        <f>D84*E84</f>
        <v>0</v>
      </c>
    </row>
    <row r="85" spans="1:6" x14ac:dyDescent="0.3">
      <c r="A85" s="36"/>
      <c r="B85" s="58"/>
    </row>
    <row r="86" spans="1:6" x14ac:dyDescent="0.3">
      <c r="A86" s="72" t="s">
        <v>103</v>
      </c>
      <c r="B86" s="56" t="s">
        <v>99</v>
      </c>
    </row>
    <row r="87" spans="1:6" ht="49.5" x14ac:dyDescent="0.3">
      <c r="A87" s="36"/>
      <c r="B87" s="40" t="s">
        <v>100</v>
      </c>
    </row>
    <row r="88" spans="1:6" x14ac:dyDescent="0.3">
      <c r="A88" s="36"/>
      <c r="B88" s="40" t="s">
        <v>101</v>
      </c>
      <c r="C88" s="38" t="s">
        <v>22</v>
      </c>
      <c r="D88" s="39">
        <v>2</v>
      </c>
      <c r="F88" s="35">
        <f>D88*E88</f>
        <v>0</v>
      </c>
    </row>
    <row r="89" spans="1:6" x14ac:dyDescent="0.3">
      <c r="A89" s="36"/>
      <c r="B89" s="40" t="s">
        <v>102</v>
      </c>
      <c r="C89" s="38" t="s">
        <v>22</v>
      </c>
      <c r="D89" s="39">
        <v>2</v>
      </c>
      <c r="F89" s="35">
        <f>D89*E89</f>
        <v>0</v>
      </c>
    </row>
    <row r="90" spans="1:6" x14ac:dyDescent="0.3">
      <c r="A90" s="36"/>
      <c r="B90" s="40"/>
    </row>
    <row r="91" spans="1:6" x14ac:dyDescent="0.3">
      <c r="A91" s="50" t="s">
        <v>104</v>
      </c>
      <c r="B91" s="51" t="s">
        <v>105</v>
      </c>
      <c r="C91" s="46"/>
      <c r="D91" s="47"/>
      <c r="E91" s="47"/>
      <c r="F91" s="48"/>
    </row>
    <row r="92" spans="1:6" ht="49.5" x14ac:dyDescent="0.3">
      <c r="A92" s="36"/>
      <c r="B92" s="58" t="s">
        <v>113</v>
      </c>
      <c r="C92" s="38" t="s">
        <v>106</v>
      </c>
      <c r="D92" s="39">
        <v>1</v>
      </c>
      <c r="F92" s="35">
        <f>D92*E92</f>
        <v>0</v>
      </c>
    </row>
    <row r="93" spans="1:6" x14ac:dyDescent="0.3">
      <c r="A93" s="36"/>
      <c r="B93" s="58"/>
    </row>
    <row r="94" spans="1:6" x14ac:dyDescent="0.3">
      <c r="A94" s="50"/>
      <c r="B94" s="51"/>
      <c r="C94" s="46"/>
      <c r="D94" s="47"/>
      <c r="E94" s="47"/>
      <c r="F94" s="48"/>
    </row>
    <row r="95" spans="1:6" x14ac:dyDescent="0.3">
      <c r="A95" s="73"/>
      <c r="B95" s="74" t="s">
        <v>73</v>
      </c>
      <c r="C95" s="75"/>
      <c r="D95" s="76"/>
      <c r="E95" s="76"/>
      <c r="F95" s="77">
        <f>SUM(F78:F94)</f>
        <v>0</v>
      </c>
    </row>
    <row r="96" spans="1:6" x14ac:dyDescent="0.3">
      <c r="E96" s="35"/>
    </row>
    <row r="97" spans="1:6" x14ac:dyDescent="0.3">
      <c r="A97" s="71" t="s">
        <v>84</v>
      </c>
      <c r="B97" s="41"/>
      <c r="C97" s="42"/>
      <c r="D97" s="43"/>
      <c r="E97" s="43"/>
      <c r="F97" s="44"/>
    </row>
    <row r="98" spans="1:6" x14ac:dyDescent="0.3">
      <c r="A98" s="54" t="s">
        <v>12</v>
      </c>
      <c r="B98" s="56" t="str">
        <f>B10</f>
        <v>PRIPREMNI RADOVI</v>
      </c>
      <c r="C98" s="59"/>
      <c r="D98" s="60"/>
      <c r="F98" s="61">
        <f>F17</f>
        <v>0</v>
      </c>
    </row>
    <row r="99" spans="1:6" x14ac:dyDescent="0.3">
      <c r="A99" s="54" t="s">
        <v>10</v>
      </c>
      <c r="B99" s="56" t="str">
        <f>B20</f>
        <v>ZEMLJANI RADOVI</v>
      </c>
      <c r="C99" s="59"/>
      <c r="D99" s="60"/>
      <c r="F99" s="61">
        <f>F40</f>
        <v>0</v>
      </c>
    </row>
    <row r="100" spans="1:6" x14ac:dyDescent="0.3">
      <c r="A100" s="54" t="s">
        <v>16</v>
      </c>
      <c r="B100" s="56" t="str">
        <f>B42</f>
        <v>ODVODNJA</v>
      </c>
      <c r="C100" s="59"/>
      <c r="D100" s="60"/>
      <c r="F100" s="61">
        <f>F47</f>
        <v>0</v>
      </c>
    </row>
    <row r="101" spans="1:6" x14ac:dyDescent="0.3">
      <c r="A101" s="54" t="s">
        <v>18</v>
      </c>
      <c r="B101" s="62" t="str">
        <f>B49</f>
        <v>KOLNIČKA KONSTRUKCIJA</v>
      </c>
      <c r="C101" s="59"/>
      <c r="D101" s="60"/>
      <c r="F101" s="61">
        <f>F59</f>
        <v>0</v>
      </c>
    </row>
    <row r="102" spans="1:6" x14ac:dyDescent="0.3">
      <c r="A102" s="54" t="s">
        <v>20</v>
      </c>
      <c r="B102" s="56" t="str">
        <f>B61</f>
        <v>OZNAKE NA IGRALIŠTU</v>
      </c>
      <c r="C102" s="59"/>
      <c r="D102" s="60"/>
      <c r="F102" s="61">
        <f>F73</f>
        <v>0</v>
      </c>
    </row>
    <row r="103" spans="1:6" x14ac:dyDescent="0.3">
      <c r="A103" s="54" t="s">
        <v>21</v>
      </c>
      <c r="B103" s="56" t="str">
        <f>B75</f>
        <v>OSTALI TRADOVI</v>
      </c>
      <c r="C103" s="59"/>
      <c r="D103" s="60"/>
      <c r="F103" s="61">
        <f>F95</f>
        <v>0</v>
      </c>
    </row>
    <row r="104" spans="1:6" x14ac:dyDescent="0.3">
      <c r="A104" s="69"/>
      <c r="B104" s="41" t="s">
        <v>24</v>
      </c>
      <c r="C104" s="42"/>
      <c r="D104" s="43"/>
      <c r="E104" s="43"/>
      <c r="F104" s="44">
        <f>SUM(F98:F103)</f>
        <v>0</v>
      </c>
    </row>
    <row r="105" spans="1:6" x14ac:dyDescent="0.3">
      <c r="A105" s="54"/>
      <c r="B105" s="63" t="s">
        <v>25</v>
      </c>
      <c r="C105" s="59"/>
      <c r="D105" s="60"/>
      <c r="E105" s="64"/>
      <c r="F105" s="35">
        <f>F104*0.25</f>
        <v>0</v>
      </c>
    </row>
    <row r="106" spans="1:6" x14ac:dyDescent="0.3">
      <c r="A106" s="69"/>
      <c r="B106" s="41" t="s">
        <v>26</v>
      </c>
      <c r="C106" s="42"/>
      <c r="D106" s="43"/>
      <c r="E106" s="43"/>
      <c r="F106" s="44">
        <f>SUM(F104:F105)</f>
        <v>0</v>
      </c>
    </row>
    <row r="107" spans="1:6" x14ac:dyDescent="0.3">
      <c r="E107" s="35"/>
    </row>
    <row r="108" spans="1:6" x14ac:dyDescent="0.3">
      <c r="E108" s="35"/>
    </row>
    <row r="109" spans="1:6" x14ac:dyDescent="0.3">
      <c r="E109" s="65" t="s">
        <v>31</v>
      </c>
    </row>
    <row r="110" spans="1:6" x14ac:dyDescent="0.3">
      <c r="E110" s="66" t="s">
        <v>32</v>
      </c>
    </row>
  </sheetData>
  <pageMargins left="0.23622047244094491" right="0.23622047244094491" top="0.74803149606299213" bottom="0.74803149606299213" header="0.31496062992125984" footer="0.31496062992125984"/>
  <pageSetup paperSize="9" scale="98" orientation="portrait" horizontalDpi="1200" verticalDpi="1200" r:id="rId1"/>
  <headerFooter>
    <oddFooter>&amp;R&amp;P</oddFooter>
  </headerFooter>
  <rowBreaks count="8" manualBreakCount="8">
    <brk id="8" min="1" max="5" man="1"/>
    <brk id="26" min="1" max="5" man="1"/>
    <brk id="40" min="1" max="5" man="1"/>
    <brk id="53" min="1" max="5" man="1"/>
    <brk id="59" min="1" max="5" man="1"/>
    <brk id="74" min="1" max="5" man="1"/>
    <brk id="84" min="1" max="5" man="1"/>
    <brk id="95" min="1"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NASLOVNICA</vt:lpstr>
      <vt:lpstr>GO RADOVI</vt:lpstr>
      <vt:lpstr>'GO RADOVI'!Podrucje_ispisa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2021-11-17T11:35:28Z</dcterms:modified>
</cp:coreProperties>
</file>